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65341" windowWidth="8595" windowHeight="9915" activeTab="0"/>
  </bookViews>
  <sheets>
    <sheet name="ΑΝΤΑΓΩΝΙΣΤΙΚΟΤΗΤΑ 05" sheetId="1" r:id="rId1"/>
    <sheet name="ΔΙΑΓΡΑΜΜΑΤΑ" sheetId="2" r:id="rId2"/>
  </sheets>
  <definedNames>
    <definedName name="_xlnm.Print_Area" localSheetId="0">'ΑΝΤΑΓΩΝΙΣΤΙΚΟΤΗΤΑ 05'!$A$1:$I$59</definedName>
    <definedName name="_xlnm.Print_Titles" localSheetId="0">'ΑΝΤΑΓΩΝΙΣΤΙΚΟΤΗΤΑ 05'!$2:$3</definedName>
  </definedNames>
  <calcPr fullCalcOnLoad="1"/>
</workbook>
</file>

<file path=xl/sharedStrings.xml><?xml version="1.0" encoding="utf-8"?>
<sst xmlns="http://schemas.openxmlformats.org/spreadsheetml/2006/main" count="75" uniqueCount="34">
  <si>
    <t>ΠΟΣΑ ΣΕ EΥΡΩ</t>
  </si>
  <si>
    <t>ΧΡΗΜΑΤΟΔΟΤΙΚΟ
ΜΕΣΟ</t>
  </si>
  <si>
    <t>ΣΥΝΟΛΟ</t>
  </si>
  <si>
    <t>ΕΤΠΑ</t>
  </si>
  <si>
    <t>ΕΚΤ</t>
  </si>
  <si>
    <t>ΙΔΙΩΤΙΚΗ ΣΥΜΜΕΤΟΧΗ</t>
  </si>
  <si>
    <t>Ε.Π. ΑΝΤΑΓΩΝΙΣΤΙΚΟΤΗΤΑ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</si>
  <si>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</si>
  <si>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</si>
  <si>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</si>
  <si>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</si>
  <si>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</si>
  <si>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</si>
  <si>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</si>
  <si>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</si>
  <si>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ΑΞΟΝΑΣ  9</t>
  </si>
  <si>
    <t>1. ΒΕΛΤΙΩΣΗ ΤΟΥ ΕΠΙΧΕΙΡΗΜΑΤΙΚΟΥ ΠΕΡΙΒΑΛΛΟΝΤΟΣ</t>
  </si>
  <si>
    <t>2. ΣΤΗΡΙΞΗ ΚΑΙ ΕΝΘΑΡΡΥΝΣΗ ΤΗΣ ΕΠΙΧΕΙΡΗΜΑΤΙΚΟΤΗΤΑΣ</t>
  </si>
  <si>
    <t>3. ΠΡΟΩΘΗΣΗ ΕΠΙΧΕΙΡΗΜΑΤΙΚΗΣ ΑΡΙΣΤΕΙΑΣ</t>
  </si>
  <si>
    <t>4. ΤΕΧΝΟΛΟΓΙΚΗ ΚΑΙΝΟΤΟΜΙΑ ΚΑΙ ΕΡΕΥΝΑ</t>
  </si>
  <si>
    <t>5. ΔΙΑΦΟΡΟΠΟΙΗΣΗ ΤΟΥ ΤΟΥΡΙΣΤΙΚΟΥ ΠΡΟΪΟΝΤΟΣ - ΠΡΟΒΟΛΗ ΤΗΣ ΕΛΛΑΔΑΣ ΩΣ ΤΟΥΡΙΣΤΙΚΟΥ ΠΡΟΟΡΙΣΜΟΥ</t>
  </si>
  <si>
    <t>6. ΑΣΦΑΛΕΙΑ ΕΝΕΡΓΕΙΑΚΟΥ ΕΦΟΔΙΑΣΜΟΥ ΚΑΙ ΠΡΟΩΘΗΣΗ ΤΗΣ ΑΠΕΛΕΥΘΕΡΩΣΗΣ ΤΗΣ ΑΓΟΡΑΣ ΕΝΕΡΓΕΙΑΣ</t>
  </si>
  <si>
    <t>7. ΕΝΕΡΓΕΙΑ ΚΑΙ ΑΕΙΦΟΡΟΣ ΑΝΑΠΤΥΞΗ</t>
  </si>
  <si>
    <t>8. ΑΝΘΡΩΠΙΝΟΙ ΠΟΡΟΙ</t>
  </si>
  <si>
    <t>ΤΑΜΕΙΑ</t>
  </si>
  <si>
    <t>ΑΞΟΝΕΣ ΠΡΟΤΕΡΑΙΟΤΗΤΑΣ</t>
  </si>
  <si>
    <t>ΔΗΜΟΣΙΑ ΚΕΝΤΡΙΚΗ ΣΥΜΜΕΤΟΧΗ</t>
  </si>
  <si>
    <t>ΕΥΡΩΠΑΙΚΟ ΤΑΜΕΙΟ ΠΕΡΙΦΕΡΕΙΑΚΗΣ ΑΝΑΠΤΥΞΗΣ</t>
  </si>
  <si>
    <t>ΕΥΡΩΠΑΙΚΟ ΚΟΙΝΩΝΙΚΟ ΤΑΜΕΙΟ</t>
  </si>
  <si>
    <t>ΕΚΤ: ΕΥΡΩΠΑΪΚΟ ΚΟΙΝΩΝΙΚΟ ΤΑΜΕΙΟ</t>
  </si>
  <si>
    <t>ΕΤΠΑ: ΕΥΡΩΠΑΪΚΟ ΤΑΜΕΙΟ ΠΕΡΙΦΕΡΕΙΑΚΗΣ ΑΝΑΠΤΥΞΗΣ</t>
  </si>
  <si>
    <t>9. ΤΕΧΝΙΚΗ ΒΟΗΘΕΙΑ - ΠΡΟΕΤΟΙΜΑΣΙΑ ΝΕΑΣ ΠΡΟΓΡΑΜΜΑΤΙΚΗΣ ΠΕΡΙΟΔΟΥ</t>
  </si>
  <si>
    <t>SUM</t>
  </si>
  <si>
    <t>ΠΗΓΗ : ΟΠΣ ''ΕΡΓΟΡΑΜΑ''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</si>
</sst>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1" xfId="56" applyNumberFormat="1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3" fontId="5" fillId="35" borderId="11" xfId="56" applyNumberFormat="1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6" fillId="35" borderId="11" xfId="56" applyNumberFormat="1" applyFont="1" applyFill="1" applyBorder="1" applyAlignment="1">
      <alignment horizontal="center" vertical="center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0" fillId="0" borderId="0" xfId="56" applyFont="1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0" fontId="11" fillId="36" borderId="0" xfId="56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3" fontId="10" fillId="36" borderId="0" xfId="56" applyNumberFormat="1" applyFont="1" applyFill="1" applyBorder="1">
      <alignment/>
      <protection/>
    </xf>
    <xf numFmtId="0" fontId="12" fillId="36" borderId="0" xfId="56" applyFont="1" applyFill="1" applyBorder="1">
      <alignment/>
      <protection/>
    </xf>
    <xf numFmtId="0" fontId="10" fillId="36" borderId="0" xfId="56" applyFont="1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5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0" borderId="16" xfId="56" applyFont="1" applyBorder="1" applyAlignment="1">
      <alignment horizontal="right" vertical="center"/>
      <protection/>
    </xf>
    <xf numFmtId="3" fontId="10" fillId="36" borderId="0" xfId="56" applyNumberFormat="1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'ΑΝΤΑΓΩΝΙΣΤΙΚΟΤΗΤΑ 05'!#REF!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  <c:axId val="56786565"/>
        <c:axId val="41317038"/>
      </c:bar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7038"/>
        <c:crosses val="autoZero"/>
        <c:auto val="1"/>
        <c:lblOffset val="100"/>
        <c:tickLblSkip val="1"/>
        <c:noMultiLvlLbl val="0"/>
      </c:catAx>
      <c:valAx>
        <c:axId val="413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656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'ΑΝΤΑΓΩΝΙΣΤΙΚΟΤΗΤΑ 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'ΑΝΤΑΓΩΝΙΣΤΙΚΟΤΗΤΑ 05'!#REF!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"/>
          <c:w val="0.91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ΔΙΑΓΡΑΜΜΑΤΑ!$D$13:$I$13</c:f>
              <c:numCache/>
            </c:numRef>
          </c:val>
        </c:ser>
        <c:ser>
          <c:idx val="8"/>
          <c:order val="8"/>
          <c:tx>
            <c:strRef>
              <c:f>ΔΙΑΓΡΑΜΜΑΤΑ!$C$14</c:f>
              <c:strCache>
                <c:ptCount val="1"/>
                <c:pt idx="0">
                  <c:v>ΑΞΟΝΑΣ 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ΔΙΑΓΡΑΜΜΑΤΑ!$D$14:$I$14</c:f>
              <c:numCache/>
            </c:numRef>
          </c:val>
        </c:ser>
        <c:axId val="36309023"/>
        <c:axId val="58345752"/>
      </c:bar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902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36"/>
          <c:w val="0.965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25"/>
          <c:w val="0.77075"/>
          <c:h val="0.4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ΔΙΑΓΡΑΜΜΑΤΑ!$K$6:$K$9</c:f>
              <c:strCache/>
            </c:strRef>
          </c:cat>
          <c:val>
            <c:numRef>
              <c:f>ΔΙΑΓΡΑΜΜΑΤΑ!$L$6:$L$9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6"/>
          <c:w val="0.94825"/>
          <c:h val="0.089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0.02625</cdr:y>
    </cdr:from>
    <cdr:to>
      <cdr:x>0.63675</cdr:x>
      <cdr:y>0.09825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ΑΝΤΑΓΩΝΙΣΤΙΚΟΤΗΤΑΣ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0.22625</cdr:y>
    </cdr:from>
    <cdr:to>
      <cdr:x>0.785</cdr:x>
      <cdr:y>0.47875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333500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9324975" y="3810000"/>
        <a:ext cx="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9324975" y="10420350"/>
        <a:ext cx="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0.01425</cdr:y>
    </cdr:from>
    <cdr:to>
      <cdr:x>0.95875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1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0.0175</cdr:y>
    </cdr:from>
    <cdr:to>
      <cdr:x>0.859</cdr:x>
      <cdr:y>0.15125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ΑΝΤΑΓΩΝΙΣΤΙΚΟΤΗΤΑ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9525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19050"/>
        <a:ext cx="5619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9</xdr:col>
      <xdr:colOff>9525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0" y="3514725"/>
        <a:ext cx="56197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24.00390625" defaultRowHeight="21.75" customHeight="1"/>
  <cols>
    <col min="1" max="1" width="24.00390625" style="4" customWidth="1"/>
    <col min="2" max="2" width="23.421875" style="4" customWidth="1"/>
    <col min="3" max="3" width="13.28125" style="4" customWidth="1"/>
    <col min="4" max="4" width="12.421875" style="4" bestFit="1" customWidth="1"/>
    <col min="5" max="5" width="13.57421875" style="4" customWidth="1"/>
    <col min="6" max="6" width="12.421875" style="4" bestFit="1" customWidth="1"/>
    <col min="7" max="7" width="13.7109375" style="4" customWidth="1"/>
    <col min="8" max="8" width="12.8515625" style="4" bestFit="1" customWidth="1"/>
    <col min="9" max="9" width="14.140625" style="4" bestFit="1" customWidth="1"/>
    <col min="10" max="10" width="24.00390625" style="12" customWidth="1"/>
    <col min="11" max="14" width="9.57421875" style="4" customWidth="1"/>
    <col min="15" max="16384" width="24.00390625" style="4" customWidth="1"/>
  </cols>
  <sheetData>
    <row r="1" ht="6" customHeight="1"/>
    <row r="2" spans="1:9" ht="18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</row>
    <row r="3" spans="8:9" ht="11.25" customHeight="1">
      <c r="H3" s="33" t="s">
        <v>0</v>
      </c>
      <c r="I3" s="33"/>
    </row>
    <row r="4" spans="1:9" ht="21.75" customHeight="1">
      <c r="A4" s="1" t="s">
        <v>25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1.75" customHeight="1">
      <c r="A5" s="28" t="s">
        <v>16</v>
      </c>
      <c r="B5" s="8" t="s">
        <v>3</v>
      </c>
      <c r="C5" s="24">
        <v>16450000</v>
      </c>
      <c r="D5" s="24">
        <v>17630000</v>
      </c>
      <c r="E5" s="24">
        <v>31450000</v>
      </c>
      <c r="F5" s="24">
        <v>5310179</v>
      </c>
      <c r="G5" s="24">
        <v>0</v>
      </c>
      <c r="H5" s="24">
        <v>4400000</v>
      </c>
      <c r="I5" s="10">
        <f>SUM(C5:H5)</f>
        <v>75240179</v>
      </c>
    </row>
    <row r="6" spans="1:9" ht="21.75" customHeight="1">
      <c r="A6" s="28"/>
      <c r="B6" s="13" t="s">
        <v>26</v>
      </c>
      <c r="C6" s="24">
        <v>7080037</v>
      </c>
      <c r="D6" s="24">
        <v>7440256</v>
      </c>
      <c r="E6" s="24">
        <v>12282527</v>
      </c>
      <c r="F6" s="24">
        <v>3581255</v>
      </c>
      <c r="G6" s="24">
        <v>254249</v>
      </c>
      <c r="H6" s="24">
        <v>0</v>
      </c>
      <c r="I6" s="10">
        <f>SUM(C6:H6)</f>
        <v>30638324</v>
      </c>
    </row>
    <row r="7" spans="1:9" ht="21.75" customHeight="1">
      <c r="A7" s="28"/>
      <c r="B7" s="8" t="s">
        <v>5</v>
      </c>
      <c r="C7" s="24">
        <v>1257523</v>
      </c>
      <c r="D7" s="24">
        <v>503086</v>
      </c>
      <c r="E7" s="24">
        <v>0</v>
      </c>
      <c r="F7" s="24">
        <v>0</v>
      </c>
      <c r="G7" s="24">
        <v>0</v>
      </c>
      <c r="H7" s="24">
        <v>3300000</v>
      </c>
      <c r="I7" s="10">
        <f>SUM(C7:H7)</f>
        <v>5060609</v>
      </c>
    </row>
    <row r="8" spans="1:9" ht="21.75" customHeight="1">
      <c r="A8" s="28"/>
      <c r="B8" s="15" t="s">
        <v>2</v>
      </c>
      <c r="C8" s="11">
        <f aca="true" t="shared" si="0" ref="C8:H8">SUM(C5:C7)</f>
        <v>24787560</v>
      </c>
      <c r="D8" s="11">
        <f t="shared" si="0"/>
        <v>25573342</v>
      </c>
      <c r="E8" s="11">
        <f t="shared" si="0"/>
        <v>43732527</v>
      </c>
      <c r="F8" s="11">
        <f t="shared" si="0"/>
        <v>8891434</v>
      </c>
      <c r="G8" s="11">
        <f t="shared" si="0"/>
        <v>254249</v>
      </c>
      <c r="H8" s="11">
        <f t="shared" si="0"/>
        <v>7700000</v>
      </c>
      <c r="I8" s="10">
        <f>SUM(C8:H8)</f>
        <v>110939112</v>
      </c>
    </row>
    <row r="9" ht="12.75"/>
    <row r="10" spans="1:9" ht="21.75" customHeight="1">
      <c r="A10" s="28" t="s">
        <v>17</v>
      </c>
      <c r="B10" s="9" t="s">
        <v>3</v>
      </c>
      <c r="C10" s="24">
        <v>158792197</v>
      </c>
      <c r="D10" s="24">
        <v>174234919</v>
      </c>
      <c r="E10" s="24">
        <v>147043918</v>
      </c>
      <c r="F10" s="24">
        <v>197305808</v>
      </c>
      <c r="G10" s="24">
        <v>217705946</v>
      </c>
      <c r="H10" s="24">
        <v>242914160</v>
      </c>
      <c r="I10" s="10">
        <f>SUM(C10:H10)</f>
        <v>1137996948</v>
      </c>
    </row>
    <row r="11" spans="1:9" ht="21.75" customHeight="1">
      <c r="A11" s="28"/>
      <c r="B11" s="13" t="s">
        <v>26</v>
      </c>
      <c r="C11" s="24">
        <v>91765773</v>
      </c>
      <c r="D11" s="24">
        <v>102354336</v>
      </c>
      <c r="E11" s="24">
        <v>91228746</v>
      </c>
      <c r="F11" s="24">
        <v>130193555</v>
      </c>
      <c r="G11" s="24">
        <v>129967074</v>
      </c>
      <c r="H11" s="24">
        <v>0</v>
      </c>
      <c r="I11" s="10">
        <f>SUM(C11:H11)</f>
        <v>545509484</v>
      </c>
    </row>
    <row r="12" spans="1:9" ht="21.75" customHeight="1">
      <c r="A12" s="28"/>
      <c r="B12" s="9" t="s">
        <v>5</v>
      </c>
      <c r="C12" s="24">
        <v>382034588</v>
      </c>
      <c r="D12" s="24">
        <v>435806046</v>
      </c>
      <c r="E12" s="24">
        <v>367426935</v>
      </c>
      <c r="F12" s="24">
        <v>443229841</v>
      </c>
      <c r="G12" s="24">
        <v>411961348</v>
      </c>
      <c r="H12" s="24">
        <v>244579556</v>
      </c>
      <c r="I12" s="10">
        <f>SUM(C12:H12)</f>
        <v>2285038314</v>
      </c>
    </row>
    <row r="13" spans="1:9" ht="21.75" customHeight="1">
      <c r="A13" s="28"/>
      <c r="B13" s="11" t="s">
        <v>2</v>
      </c>
      <c r="C13" s="11">
        <f aca="true" t="shared" si="1" ref="C13:H13">SUM(C10:C12)</f>
        <v>632592558</v>
      </c>
      <c r="D13" s="11">
        <f t="shared" si="1"/>
        <v>712395301</v>
      </c>
      <c r="E13" s="11">
        <f t="shared" si="1"/>
        <v>605699599</v>
      </c>
      <c r="F13" s="11">
        <f t="shared" si="1"/>
        <v>770729204</v>
      </c>
      <c r="G13" s="11">
        <f t="shared" si="1"/>
        <v>759634368</v>
      </c>
      <c r="H13" s="11">
        <f t="shared" si="1"/>
        <v>487493716</v>
      </c>
      <c r="I13" s="10">
        <f>SUM(C13:H13)</f>
        <v>3968544746</v>
      </c>
    </row>
    <row r="14" ht="12.75"/>
    <row r="15" spans="1:9" ht="21.75" customHeight="1">
      <c r="A15" s="28" t="s">
        <v>18</v>
      </c>
      <c r="B15" s="5" t="s">
        <v>3</v>
      </c>
      <c r="C15" s="24">
        <v>2470000</v>
      </c>
      <c r="D15" s="24">
        <v>4268000</v>
      </c>
      <c r="E15" s="24">
        <v>4000000</v>
      </c>
      <c r="F15" s="24">
        <v>8772000</v>
      </c>
      <c r="G15" s="24">
        <v>2450903</v>
      </c>
      <c r="H15" s="24">
        <v>5714031</v>
      </c>
      <c r="I15" s="10">
        <f>SUM(C15:H15)</f>
        <v>27674934</v>
      </c>
    </row>
    <row r="16" spans="1:9" ht="21.75" customHeight="1">
      <c r="A16" s="28"/>
      <c r="B16" s="13" t="s">
        <v>26</v>
      </c>
      <c r="C16" s="24">
        <v>1370000</v>
      </c>
      <c r="D16" s="24">
        <v>2156571</v>
      </c>
      <c r="E16" s="24">
        <v>1860000</v>
      </c>
      <c r="F16" s="24">
        <v>4660571</v>
      </c>
      <c r="G16" s="24">
        <v>0</v>
      </c>
      <c r="H16" s="24">
        <v>0</v>
      </c>
      <c r="I16" s="10">
        <f>SUM(C16:H16)</f>
        <v>10047142</v>
      </c>
    </row>
    <row r="17" spans="1:9" ht="21.75" customHeight="1">
      <c r="A17" s="28"/>
      <c r="B17" s="5" t="s">
        <v>5</v>
      </c>
      <c r="C17" s="24">
        <v>2392000</v>
      </c>
      <c r="D17" s="24">
        <v>2231214</v>
      </c>
      <c r="E17" s="24">
        <v>2126579</v>
      </c>
      <c r="F17" s="24">
        <v>387000</v>
      </c>
      <c r="G17" s="24">
        <v>0</v>
      </c>
      <c r="H17" s="24">
        <v>2484607</v>
      </c>
      <c r="I17" s="10">
        <f>SUM(C17:H17)</f>
        <v>9621400</v>
      </c>
    </row>
    <row r="18" spans="1:9" ht="21.75" customHeight="1">
      <c r="A18" s="28"/>
      <c r="B18" s="16" t="s">
        <v>2</v>
      </c>
      <c r="C18" s="11">
        <f aca="true" t="shared" si="2" ref="C18:H18">SUM(C15:C17)</f>
        <v>6232000</v>
      </c>
      <c r="D18" s="11">
        <f t="shared" si="2"/>
        <v>8655785</v>
      </c>
      <c r="E18" s="11">
        <f t="shared" si="2"/>
        <v>7986579</v>
      </c>
      <c r="F18" s="11">
        <f t="shared" si="2"/>
        <v>13819571</v>
      </c>
      <c r="G18" s="11">
        <f t="shared" si="2"/>
        <v>2450903</v>
      </c>
      <c r="H18" s="11">
        <f t="shared" si="2"/>
        <v>8198638</v>
      </c>
      <c r="I18" s="10">
        <f>SUM(C18:H18)</f>
        <v>47343476</v>
      </c>
    </row>
    <row r="19" ht="12.75"/>
    <row r="20" spans="1:9" ht="21.75" customHeight="1">
      <c r="A20" s="28" t="s">
        <v>19</v>
      </c>
      <c r="B20" s="5" t="s">
        <v>3</v>
      </c>
      <c r="C20" s="24">
        <v>33680000</v>
      </c>
      <c r="D20" s="24">
        <v>41946000</v>
      </c>
      <c r="E20" s="24">
        <v>37206000</v>
      </c>
      <c r="F20" s="24">
        <v>44532748</v>
      </c>
      <c r="G20" s="24">
        <v>25624581</v>
      </c>
      <c r="H20" s="24">
        <v>8673525</v>
      </c>
      <c r="I20" s="10">
        <f>SUM(C20:H20)</f>
        <v>191662854</v>
      </c>
    </row>
    <row r="21" spans="1:9" ht="21.75" customHeight="1">
      <c r="A21" s="28"/>
      <c r="B21" s="13" t="s">
        <v>26</v>
      </c>
      <c r="C21" s="24">
        <v>13362857</v>
      </c>
      <c r="D21" s="24">
        <v>16676857</v>
      </c>
      <c r="E21" s="24">
        <v>15002571</v>
      </c>
      <c r="F21" s="24">
        <v>22171179</v>
      </c>
      <c r="G21" s="24">
        <v>9745307</v>
      </c>
      <c r="H21" s="24">
        <v>0</v>
      </c>
      <c r="I21" s="10">
        <f>SUM(C21:H21)</f>
        <v>76958771</v>
      </c>
    </row>
    <row r="22" spans="1:9" ht="21.75" customHeight="1">
      <c r="A22" s="28"/>
      <c r="B22" s="5" t="s">
        <v>5</v>
      </c>
      <c r="C22" s="24">
        <v>29163184</v>
      </c>
      <c r="D22" s="24">
        <v>37103634</v>
      </c>
      <c r="E22" s="24">
        <v>33694542</v>
      </c>
      <c r="F22" s="24">
        <v>34956746</v>
      </c>
      <c r="G22" s="24">
        <v>20816096</v>
      </c>
      <c r="H22" s="24">
        <v>2190143</v>
      </c>
      <c r="I22" s="10">
        <f>SUM(C22:H22)</f>
        <v>157924345</v>
      </c>
    </row>
    <row r="23" spans="1:9" ht="21.75" customHeight="1">
      <c r="A23" s="28"/>
      <c r="B23" s="16" t="s">
        <v>2</v>
      </c>
      <c r="C23" s="11">
        <f aca="true" t="shared" si="3" ref="C23:H23">SUM(C20:C22)</f>
        <v>76206041</v>
      </c>
      <c r="D23" s="11">
        <f t="shared" si="3"/>
        <v>95726491</v>
      </c>
      <c r="E23" s="11">
        <f t="shared" si="3"/>
        <v>85903113</v>
      </c>
      <c r="F23" s="11">
        <f t="shared" si="3"/>
        <v>101660673</v>
      </c>
      <c r="G23" s="11">
        <f t="shared" si="3"/>
        <v>56185984</v>
      </c>
      <c r="H23" s="11">
        <f t="shared" si="3"/>
        <v>10863668</v>
      </c>
      <c r="I23" s="10">
        <f>SUM(C23:H23)</f>
        <v>426545970</v>
      </c>
    </row>
    <row r="24" ht="12.75"/>
    <row r="25" spans="1:9" ht="21.75" customHeight="1">
      <c r="A25" s="28" t="s">
        <v>20</v>
      </c>
      <c r="B25" s="5" t="s">
        <v>3</v>
      </c>
      <c r="C25" s="24">
        <v>8560000</v>
      </c>
      <c r="D25" s="24">
        <v>14011800</v>
      </c>
      <c r="E25" s="24">
        <v>12144800</v>
      </c>
      <c r="F25" s="24">
        <v>21482773</v>
      </c>
      <c r="G25" s="24">
        <v>5182493</v>
      </c>
      <c r="H25" s="24">
        <v>5708291</v>
      </c>
      <c r="I25" s="10">
        <f>SUM(C25:H25)</f>
        <v>67090157</v>
      </c>
    </row>
    <row r="26" spans="1:9" ht="21.75" customHeight="1">
      <c r="A26" s="28"/>
      <c r="B26" s="13" t="s">
        <v>26</v>
      </c>
      <c r="C26" s="24">
        <v>3668571</v>
      </c>
      <c r="D26" s="24">
        <v>6005057</v>
      </c>
      <c r="E26" s="24">
        <v>5204914</v>
      </c>
      <c r="F26" s="24">
        <v>8313217</v>
      </c>
      <c r="G26" s="24">
        <v>2791323</v>
      </c>
      <c r="H26" s="24">
        <v>0</v>
      </c>
      <c r="I26" s="10">
        <f>SUM(C26:H26)</f>
        <v>25983082</v>
      </c>
    </row>
    <row r="27" spans="1:9" ht="21.75" customHeight="1">
      <c r="A27" s="28"/>
      <c r="B27" s="5" t="s">
        <v>5</v>
      </c>
      <c r="C27" s="24">
        <v>8450355</v>
      </c>
      <c r="D27" s="24">
        <v>16836955</v>
      </c>
      <c r="E27" s="24">
        <v>12296525</v>
      </c>
      <c r="F27" s="24">
        <v>26661984</v>
      </c>
      <c r="G27" s="24">
        <v>5727089</v>
      </c>
      <c r="H27" s="24">
        <v>2410339</v>
      </c>
      <c r="I27" s="10">
        <f>SUM(C27:H27)</f>
        <v>72383247</v>
      </c>
    </row>
    <row r="28" spans="1:9" ht="21.75" customHeight="1">
      <c r="A28" s="28"/>
      <c r="B28" s="16" t="s">
        <v>2</v>
      </c>
      <c r="C28" s="11">
        <f aca="true" t="shared" si="4" ref="C28:H28">SUM(C25:C27)</f>
        <v>20678926</v>
      </c>
      <c r="D28" s="11">
        <f t="shared" si="4"/>
        <v>36853812</v>
      </c>
      <c r="E28" s="11">
        <f t="shared" si="4"/>
        <v>29646239</v>
      </c>
      <c r="F28" s="11">
        <f t="shared" si="4"/>
        <v>56457974</v>
      </c>
      <c r="G28" s="11">
        <f t="shared" si="4"/>
        <v>13700905</v>
      </c>
      <c r="H28" s="11">
        <f t="shared" si="4"/>
        <v>8118630</v>
      </c>
      <c r="I28" s="10">
        <f>SUM(C28:H28)</f>
        <v>165456486</v>
      </c>
    </row>
    <row r="29" ht="12.75"/>
    <row r="30" spans="1:9" ht="21.75" customHeight="1">
      <c r="A30" s="28" t="s">
        <v>21</v>
      </c>
      <c r="B30" s="5" t="s">
        <v>3</v>
      </c>
      <c r="C30" s="24">
        <v>52265000</v>
      </c>
      <c r="D30" s="24">
        <v>39093547</v>
      </c>
      <c r="E30" s="24">
        <v>50873830</v>
      </c>
      <c r="F30" s="24">
        <v>21910756</v>
      </c>
      <c r="G30" s="24">
        <v>4740000</v>
      </c>
      <c r="H30" s="24">
        <v>17200000</v>
      </c>
      <c r="I30" s="10">
        <f>SUM(C30:H30)</f>
        <v>186083133</v>
      </c>
    </row>
    <row r="31" spans="1:9" ht="21.75" customHeight="1">
      <c r="A31" s="28"/>
      <c r="B31" s="13" t="s">
        <v>26</v>
      </c>
      <c r="C31" s="24">
        <v>52265000</v>
      </c>
      <c r="D31" s="24">
        <v>64382000</v>
      </c>
      <c r="E31" s="24">
        <v>60357000</v>
      </c>
      <c r="F31" s="24">
        <v>9079133</v>
      </c>
      <c r="G31" s="24">
        <v>0</v>
      </c>
      <c r="H31" s="24">
        <v>0</v>
      </c>
      <c r="I31" s="10">
        <f>SUM(C31:H31)</f>
        <v>186083133</v>
      </c>
    </row>
    <row r="32" spans="1:9" ht="21.75" customHeight="1">
      <c r="A32" s="28"/>
      <c r="B32" s="5" t="s">
        <v>5</v>
      </c>
      <c r="C32" s="24">
        <v>76815000</v>
      </c>
      <c r="D32" s="24">
        <v>94740600</v>
      </c>
      <c r="E32" s="24">
        <v>79768533</v>
      </c>
      <c r="F32" s="24">
        <v>7588889</v>
      </c>
      <c r="G32" s="24">
        <v>33054929</v>
      </c>
      <c r="H32" s="24">
        <v>39864261</v>
      </c>
      <c r="I32" s="10">
        <f>SUM(C32:H32)</f>
        <v>331832212</v>
      </c>
    </row>
    <row r="33" spans="1:9" ht="21.75" customHeight="1">
      <c r="A33" s="28"/>
      <c r="B33" s="16" t="s">
        <v>2</v>
      </c>
      <c r="C33" s="11">
        <f aca="true" t="shared" si="5" ref="C33:H33">SUM(C30:C32)</f>
        <v>181345000</v>
      </c>
      <c r="D33" s="11">
        <f t="shared" si="5"/>
        <v>198216147</v>
      </c>
      <c r="E33" s="11">
        <f t="shared" si="5"/>
        <v>190999363</v>
      </c>
      <c r="F33" s="11">
        <f t="shared" si="5"/>
        <v>38578778</v>
      </c>
      <c r="G33" s="11">
        <f t="shared" si="5"/>
        <v>37794929</v>
      </c>
      <c r="H33" s="11">
        <f t="shared" si="5"/>
        <v>57064261</v>
      </c>
      <c r="I33" s="10">
        <f>SUM(C33:H33)</f>
        <v>703998478</v>
      </c>
    </row>
    <row r="34" ht="12.75"/>
    <row r="35" spans="1:9" ht="21.75" customHeight="1">
      <c r="A35" s="28" t="s">
        <v>22</v>
      </c>
      <c r="B35" s="5" t="s">
        <v>3</v>
      </c>
      <c r="C35" s="24">
        <v>19483000</v>
      </c>
      <c r="D35" s="24">
        <v>18462400</v>
      </c>
      <c r="E35" s="24">
        <v>17272400</v>
      </c>
      <c r="F35" s="24">
        <v>15877400</v>
      </c>
      <c r="G35" s="24">
        <v>10141658</v>
      </c>
      <c r="H35" s="24">
        <v>13633103</v>
      </c>
      <c r="I35" s="10">
        <f>SUM(C35:H35)</f>
        <v>94869961</v>
      </c>
    </row>
    <row r="36" spans="1:9" ht="21.75" customHeight="1">
      <c r="A36" s="28"/>
      <c r="B36" s="13" t="s">
        <v>26</v>
      </c>
      <c r="C36" s="24">
        <v>19483000</v>
      </c>
      <c r="D36" s="24">
        <v>18462400</v>
      </c>
      <c r="E36" s="24">
        <v>17272400</v>
      </c>
      <c r="F36" s="24">
        <v>15877400</v>
      </c>
      <c r="G36" s="24">
        <v>10141658</v>
      </c>
      <c r="H36" s="24">
        <v>0</v>
      </c>
      <c r="I36" s="10">
        <f>SUM(C36:H36)</f>
        <v>81236858</v>
      </c>
    </row>
    <row r="37" spans="1:9" ht="21.75" customHeight="1">
      <c r="A37" s="28"/>
      <c r="B37" s="5" t="s">
        <v>5</v>
      </c>
      <c r="C37" s="24">
        <v>48758000</v>
      </c>
      <c r="D37" s="24">
        <v>36600800</v>
      </c>
      <c r="E37" s="24">
        <v>34320800</v>
      </c>
      <c r="F37" s="24">
        <v>23885271</v>
      </c>
      <c r="G37" s="24">
        <v>4005679</v>
      </c>
      <c r="H37" s="24">
        <v>1088598</v>
      </c>
      <c r="I37" s="10">
        <f>SUM(C37:H37)</f>
        <v>148659148</v>
      </c>
    </row>
    <row r="38" spans="1:9" ht="21.75" customHeight="1">
      <c r="A38" s="28"/>
      <c r="B38" s="16" t="s">
        <v>2</v>
      </c>
      <c r="C38" s="11">
        <f aca="true" t="shared" si="6" ref="C38:H38">SUM(C35:C37)</f>
        <v>87724000</v>
      </c>
      <c r="D38" s="11">
        <f t="shared" si="6"/>
        <v>73525600</v>
      </c>
      <c r="E38" s="11">
        <f t="shared" si="6"/>
        <v>68865600</v>
      </c>
      <c r="F38" s="11">
        <f t="shared" si="6"/>
        <v>55640071</v>
      </c>
      <c r="G38" s="11">
        <f t="shared" si="6"/>
        <v>24288995</v>
      </c>
      <c r="H38" s="11">
        <f t="shared" si="6"/>
        <v>14721701</v>
      </c>
      <c r="I38" s="10">
        <f>SUM(C38:H38)</f>
        <v>324765967</v>
      </c>
    </row>
    <row r="39" ht="12.75"/>
    <row r="40" spans="1:10" ht="21.75" customHeight="1">
      <c r="A40" s="28" t="s">
        <v>23</v>
      </c>
      <c r="B40" s="5" t="s">
        <v>4</v>
      </c>
      <c r="C40" s="24">
        <v>20102522</v>
      </c>
      <c r="D40" s="24">
        <v>23584467</v>
      </c>
      <c r="E40" s="24">
        <v>25225017</v>
      </c>
      <c r="F40" s="24">
        <v>25053349</v>
      </c>
      <c r="G40" s="24">
        <v>22757460</v>
      </c>
      <c r="H40" s="24">
        <v>30344598</v>
      </c>
      <c r="I40" s="10">
        <f>SUM(C40:H40)</f>
        <v>147067413</v>
      </c>
      <c r="J40" s="17"/>
    </row>
    <row r="41" spans="1:9" ht="21.75" customHeight="1">
      <c r="A41" s="28"/>
      <c r="B41" s="13" t="s">
        <v>26</v>
      </c>
      <c r="C41" s="24">
        <v>6700841</v>
      </c>
      <c r="D41" s="24">
        <v>8426996</v>
      </c>
      <c r="E41" s="24">
        <v>8620404</v>
      </c>
      <c r="F41" s="24">
        <v>8773652</v>
      </c>
      <c r="G41" s="24">
        <v>7232375</v>
      </c>
      <c r="H41" s="24">
        <v>0</v>
      </c>
      <c r="I41" s="10">
        <f>SUM(C41:H41)</f>
        <v>39754268</v>
      </c>
    </row>
    <row r="42" spans="1:9" ht="21.75" customHeight="1">
      <c r="A42" s="28"/>
      <c r="B42" s="5" t="s">
        <v>5</v>
      </c>
      <c r="C42" s="24">
        <v>4854343</v>
      </c>
      <c r="D42" s="24">
        <v>6462693</v>
      </c>
      <c r="E42" s="24">
        <v>4709759</v>
      </c>
      <c r="F42" s="24">
        <v>2398369</v>
      </c>
      <c r="G42" s="24">
        <v>2390543</v>
      </c>
      <c r="H42" s="24">
        <v>731621</v>
      </c>
      <c r="I42" s="10">
        <f>SUM(C42:H42)</f>
        <v>21547328</v>
      </c>
    </row>
    <row r="43" spans="1:9" ht="21.75" customHeight="1">
      <c r="A43" s="28"/>
      <c r="B43" s="16" t="s">
        <v>2</v>
      </c>
      <c r="C43" s="11">
        <f aca="true" t="shared" si="7" ref="C43:H43">SUM(C40:C42)</f>
        <v>31657706</v>
      </c>
      <c r="D43" s="11">
        <f t="shared" si="7"/>
        <v>38474156</v>
      </c>
      <c r="E43" s="11">
        <f t="shared" si="7"/>
        <v>38555180</v>
      </c>
      <c r="F43" s="11">
        <f t="shared" si="7"/>
        <v>36225370</v>
      </c>
      <c r="G43" s="11">
        <f t="shared" si="7"/>
        <v>32380378</v>
      </c>
      <c r="H43" s="11">
        <f t="shared" si="7"/>
        <v>31076219</v>
      </c>
      <c r="I43" s="10">
        <f>SUM(C43:H43)</f>
        <v>208369009</v>
      </c>
    </row>
    <row r="44" ht="12.75"/>
    <row r="45" spans="1:9" ht="21.75" customHeight="1">
      <c r="A45" s="28" t="s">
        <v>31</v>
      </c>
      <c r="B45" s="5" t="s">
        <v>3</v>
      </c>
      <c r="C45" s="24">
        <v>10750000</v>
      </c>
      <c r="D45" s="24">
        <v>11386000</v>
      </c>
      <c r="E45" s="24">
        <v>13416000</v>
      </c>
      <c r="F45" s="24">
        <v>8656000</v>
      </c>
      <c r="G45" s="24">
        <v>865052</v>
      </c>
      <c r="H45" s="24">
        <v>807302</v>
      </c>
      <c r="I45" s="10">
        <f>SUM(C45:H45)</f>
        <v>45880354</v>
      </c>
    </row>
    <row r="46" spans="1:9" ht="21.75" customHeight="1">
      <c r="A46" s="28"/>
      <c r="B46" s="5" t="s">
        <v>4</v>
      </c>
      <c r="C46" s="24">
        <v>1600000</v>
      </c>
      <c r="D46" s="24">
        <v>1062000</v>
      </c>
      <c r="E46" s="24">
        <v>612000</v>
      </c>
      <c r="F46" s="24">
        <v>612000</v>
      </c>
      <c r="G46" s="24">
        <v>0</v>
      </c>
      <c r="H46" s="24">
        <v>0</v>
      </c>
      <c r="I46" s="10">
        <f>SUM(C46:H46)</f>
        <v>3886000</v>
      </c>
    </row>
    <row r="47" spans="1:9" ht="21.75" customHeight="1">
      <c r="A47" s="28"/>
      <c r="B47" s="13" t="s">
        <v>26</v>
      </c>
      <c r="C47" s="24">
        <v>7034762</v>
      </c>
      <c r="D47" s="24">
        <v>7592571</v>
      </c>
      <c r="E47" s="24">
        <v>8241143</v>
      </c>
      <c r="F47" s="24">
        <v>7481143</v>
      </c>
      <c r="G47" s="24">
        <v>12324844</v>
      </c>
      <c r="H47" s="24">
        <v>2114299</v>
      </c>
      <c r="I47" s="10">
        <f>SUM(C47:H47)</f>
        <v>44788762</v>
      </c>
    </row>
    <row r="48" spans="1:9" ht="21.75" customHeight="1">
      <c r="A48" s="28"/>
      <c r="B48" s="5" t="s">
        <v>5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10">
        <f>SUM(C48:H48)</f>
        <v>0</v>
      </c>
    </row>
    <row r="49" spans="1:9" ht="21.75" customHeight="1">
      <c r="A49" s="28"/>
      <c r="B49" s="16" t="s">
        <v>2</v>
      </c>
      <c r="C49" s="11">
        <f aca="true" t="shared" si="8" ref="C49:H49">SUM(C45:C48)</f>
        <v>19384762</v>
      </c>
      <c r="D49" s="11">
        <f t="shared" si="8"/>
        <v>20040571</v>
      </c>
      <c r="E49" s="11">
        <f t="shared" si="8"/>
        <v>22269143</v>
      </c>
      <c r="F49" s="11">
        <f t="shared" si="8"/>
        <v>16749143</v>
      </c>
      <c r="G49" s="11">
        <f t="shared" si="8"/>
        <v>13189896</v>
      </c>
      <c r="H49" s="11">
        <f t="shared" si="8"/>
        <v>2921601</v>
      </c>
      <c r="I49" s="10">
        <f>SUM(C49:H49)</f>
        <v>94555116</v>
      </c>
    </row>
    <row r="50" ht="12.75"/>
    <row r="51" spans="1:9" ht="21.75" customHeight="1">
      <c r="A51" s="29" t="s">
        <v>2</v>
      </c>
      <c r="B51" s="7" t="s">
        <v>3</v>
      </c>
      <c r="C51" s="10">
        <f>C5+C10+C15+C20+C25+C30+C35+C45</f>
        <v>302450197</v>
      </c>
      <c r="D51" s="10">
        <f aca="true" t="shared" si="9" ref="D51:I51">D5+D10+D15+D20+D25+D30+D35+D45</f>
        <v>321032666</v>
      </c>
      <c r="E51" s="10">
        <f t="shared" si="9"/>
        <v>313406948</v>
      </c>
      <c r="F51" s="10">
        <f t="shared" si="9"/>
        <v>323847664</v>
      </c>
      <c r="G51" s="10">
        <f t="shared" si="9"/>
        <v>266710633</v>
      </c>
      <c r="H51" s="10">
        <f t="shared" si="9"/>
        <v>299050412</v>
      </c>
      <c r="I51" s="10">
        <f t="shared" si="9"/>
        <v>1826498520</v>
      </c>
    </row>
    <row r="52" spans="1:9" ht="21.75" customHeight="1">
      <c r="A52" s="30"/>
      <c r="B52" s="7" t="s">
        <v>4</v>
      </c>
      <c r="C52" s="10">
        <f>C46+C40</f>
        <v>21702522</v>
      </c>
      <c r="D52" s="10">
        <f aca="true" t="shared" si="10" ref="D52:I52">D46+D40</f>
        <v>24646467</v>
      </c>
      <c r="E52" s="10">
        <f t="shared" si="10"/>
        <v>25837017</v>
      </c>
      <c r="F52" s="10">
        <f t="shared" si="10"/>
        <v>25665349</v>
      </c>
      <c r="G52" s="10">
        <f t="shared" si="10"/>
        <v>22757460</v>
      </c>
      <c r="H52" s="10">
        <f t="shared" si="10"/>
        <v>30344598</v>
      </c>
      <c r="I52" s="10">
        <f t="shared" si="10"/>
        <v>150953413</v>
      </c>
    </row>
    <row r="53" spans="1:9" ht="21.75" customHeight="1">
      <c r="A53" s="30"/>
      <c r="B53" s="14" t="s">
        <v>26</v>
      </c>
      <c r="C53" s="10">
        <f>C6+C11+C16+C21+C26+C31+C36+C41+C47</f>
        <v>202730841</v>
      </c>
      <c r="D53" s="10">
        <f aca="true" t="shared" si="11" ref="D53:I53">D6+D11+D16+D21+D26+D31+D36+D41+D47</f>
        <v>233497044</v>
      </c>
      <c r="E53" s="10">
        <f t="shared" si="11"/>
        <v>220069705</v>
      </c>
      <c r="F53" s="10">
        <f t="shared" si="11"/>
        <v>210131105</v>
      </c>
      <c r="G53" s="10">
        <f t="shared" si="11"/>
        <v>172456830</v>
      </c>
      <c r="H53" s="10">
        <f t="shared" si="11"/>
        <v>2114299</v>
      </c>
      <c r="I53" s="10">
        <f t="shared" si="11"/>
        <v>1040999824</v>
      </c>
    </row>
    <row r="54" spans="1:9" ht="21.75" customHeight="1">
      <c r="A54" s="30"/>
      <c r="B54" s="7" t="s">
        <v>5</v>
      </c>
      <c r="C54" s="10">
        <f>C7+C12+C17+C22+C27+C32+C37+C42+C48</f>
        <v>553724993</v>
      </c>
      <c r="D54" s="10">
        <f aca="true" t="shared" si="12" ref="D54:I54">D7+D12+D17+D22+D27+D32+D37+D42+D48</f>
        <v>630285028</v>
      </c>
      <c r="E54" s="10">
        <f t="shared" si="12"/>
        <v>534343673</v>
      </c>
      <c r="F54" s="10">
        <f t="shared" si="12"/>
        <v>539108100</v>
      </c>
      <c r="G54" s="10">
        <f t="shared" si="12"/>
        <v>477955684</v>
      </c>
      <c r="H54" s="10">
        <f t="shared" si="12"/>
        <v>296649125</v>
      </c>
      <c r="I54" s="10">
        <f t="shared" si="12"/>
        <v>3032066603</v>
      </c>
    </row>
    <row r="55" spans="1:9" ht="21.75" customHeight="1">
      <c r="A55" s="31"/>
      <c r="B55" s="6" t="s">
        <v>2</v>
      </c>
      <c r="C55" s="10">
        <f aca="true" t="shared" si="13" ref="C55:I55">SUM(C51:C54)</f>
        <v>1080608553</v>
      </c>
      <c r="D55" s="10">
        <f t="shared" si="13"/>
        <v>1209461205</v>
      </c>
      <c r="E55" s="10">
        <f t="shared" si="13"/>
        <v>1093657343</v>
      </c>
      <c r="F55" s="10">
        <f t="shared" si="13"/>
        <v>1098752218</v>
      </c>
      <c r="G55" s="10">
        <f t="shared" si="13"/>
        <v>939880607</v>
      </c>
      <c r="H55" s="10">
        <f t="shared" si="13"/>
        <v>628158434</v>
      </c>
      <c r="I55" s="10">
        <f t="shared" si="13"/>
        <v>6050518360</v>
      </c>
    </row>
    <row r="56" spans="1:9" ht="21.75" customHeight="1">
      <c r="A56" s="26" t="s">
        <v>33</v>
      </c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7" t="s">
        <v>24</v>
      </c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 t="s">
        <v>29</v>
      </c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 t="s">
        <v>30</v>
      </c>
      <c r="B59" s="25"/>
      <c r="C59" s="25"/>
      <c r="D59" s="25"/>
      <c r="E59" s="25"/>
      <c r="F59" s="25"/>
      <c r="G59" s="25"/>
      <c r="H59" s="25"/>
      <c r="I59" s="25"/>
    </row>
    <row r="60" spans="1:9" ht="21.7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21.75" customHeight="1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21.75" customHeigh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21.75" customHeight="1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21.75" customHeight="1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21.75" customHeight="1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21.75" customHeight="1">
      <c r="A66" s="25"/>
      <c r="B66" s="25"/>
      <c r="C66" s="25"/>
      <c r="D66" s="25"/>
      <c r="E66" s="25"/>
      <c r="F66" s="25"/>
      <c r="G66" s="25"/>
      <c r="H66" s="25"/>
      <c r="I66" s="25"/>
    </row>
  </sheetData>
  <sheetProtection/>
  <mergeCells count="23">
    <mergeCell ref="A20:A23"/>
    <mergeCell ref="A25:A28"/>
    <mergeCell ref="A30:A33"/>
    <mergeCell ref="A35:A38"/>
    <mergeCell ref="A2:I2"/>
    <mergeCell ref="A5:A8"/>
    <mergeCell ref="A10:A13"/>
    <mergeCell ref="A15:A18"/>
    <mergeCell ref="H3:I3"/>
    <mergeCell ref="A56:I56"/>
    <mergeCell ref="A57:I57"/>
    <mergeCell ref="A58:I58"/>
    <mergeCell ref="A59:I59"/>
    <mergeCell ref="A40:A43"/>
    <mergeCell ref="A45:A49"/>
    <mergeCell ref="A51:A55"/>
    <mergeCell ref="A64:I64"/>
    <mergeCell ref="A65:I65"/>
    <mergeCell ref="A66:I66"/>
    <mergeCell ref="A60:I60"/>
    <mergeCell ref="A61:I61"/>
    <mergeCell ref="A62:I62"/>
    <mergeCell ref="A63:I63"/>
  </mergeCells>
  <printOptions horizontalCentered="1"/>
  <pageMargins left="0.27" right="0.35" top="0.28" bottom="0.14" header="0.23" footer="0.14"/>
  <pageSetup horizontalDpi="300" verticalDpi="300" orientation="landscape" paperSize="9" scale="92" r:id="rId2"/>
  <rowBreaks count="2" manualBreakCount="2">
    <brk id="29" max="8" man="1"/>
    <brk id="5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6"/>
  <sheetViews>
    <sheetView showGridLines="0" zoomScalePageLayoutView="0" workbookViewId="0" topLeftCell="A1">
      <selection activeCell="B49" sqref="B49"/>
    </sheetView>
  </sheetViews>
  <sheetFormatPr defaultColWidth="9.140625" defaultRowHeight="12.75"/>
  <cols>
    <col min="1" max="2" width="9.140625" style="23" customWidth="1"/>
    <col min="3" max="3" width="11.00390625" style="23" customWidth="1"/>
    <col min="4" max="10" width="9.140625" style="23" customWidth="1"/>
    <col min="11" max="11" width="17.28125" style="23" customWidth="1"/>
    <col min="12" max="12" width="12.00390625" style="23" customWidth="1"/>
    <col min="13" max="16384" width="9.140625" style="23" customWidth="1"/>
  </cols>
  <sheetData>
    <row r="1" s="18" customFormat="1" ht="14.25" customHeight="1"/>
    <row r="2" s="18" customFormat="1" ht="12.75"/>
    <row r="3" s="18" customFormat="1" ht="13.5" customHeight="1"/>
    <row r="4" s="18" customFormat="1" ht="12.75"/>
    <row r="5" spans="4:10" s="18" customFormat="1" ht="12.75" customHeight="1">
      <c r="D5" s="19">
        <v>2001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J5" s="18" t="s">
        <v>32</v>
      </c>
    </row>
    <row r="6" spans="3:12" s="18" customFormat="1" ht="12.75">
      <c r="C6" s="18" t="s">
        <v>7</v>
      </c>
      <c r="D6" s="20">
        <f>'ΑΝΤΑΓΩΝΙΣΤΙΚΟΤΗΤΑ 05'!C8</f>
        <v>24787560</v>
      </c>
      <c r="E6" s="20">
        <f>'ΑΝΤΑΓΩΝΙΣΤΙΚΟΤΗΤΑ 05'!D8</f>
        <v>25573342</v>
      </c>
      <c r="F6" s="20">
        <f>'ΑΝΤΑΓΩΝΙΣΤΙΚΟΤΗΤΑ 05'!E8</f>
        <v>43732527</v>
      </c>
      <c r="G6" s="20">
        <f>'ΑΝΤΑΓΩΝΙΣΤΙΚΟΤΗΤΑ 05'!F8</f>
        <v>8891434</v>
      </c>
      <c r="H6" s="20">
        <f>'ΑΝΤΑΓΩΝΙΣΤΙΚΟΤΗΤΑ 05'!G8</f>
        <v>254249</v>
      </c>
      <c r="I6" s="20">
        <f>'ΑΝΤΑΓΩΝΙΣΤΙΚΟΤΗΤΑ 05'!H8</f>
        <v>7700000</v>
      </c>
      <c r="J6" s="21">
        <f>SUM(D6:I6)</f>
        <v>110939112</v>
      </c>
      <c r="K6" s="22" t="s">
        <v>27</v>
      </c>
      <c r="L6" s="20">
        <f>'ΑΝΤΑΓΩΝΙΣΤΙΚΟΤΗΤΑ 05'!I51</f>
        <v>1826498520</v>
      </c>
    </row>
    <row r="7" spans="3:12" s="18" customFormat="1" ht="12.75">
      <c r="C7" s="18" t="s">
        <v>8</v>
      </c>
      <c r="D7" s="20">
        <f>'ΑΝΤΑΓΩΝΙΣΤΙΚΟΤΗΤΑ 05'!C13</f>
        <v>632592558</v>
      </c>
      <c r="E7" s="20">
        <f>'ΑΝΤΑΓΩΝΙΣΤΙΚΟΤΗΤΑ 05'!D13</f>
        <v>712395301</v>
      </c>
      <c r="F7" s="20">
        <f>'ΑΝΤΑΓΩΝΙΣΤΙΚΟΤΗΤΑ 05'!E13</f>
        <v>605699599</v>
      </c>
      <c r="G7" s="20">
        <f>'ΑΝΤΑΓΩΝΙΣΤΙΚΟΤΗΤΑ 05'!F13</f>
        <v>770729204</v>
      </c>
      <c r="H7" s="20">
        <f>'ΑΝΤΑΓΩΝΙΣΤΙΚΟΤΗΤΑ 05'!G13</f>
        <v>759634368</v>
      </c>
      <c r="I7" s="20">
        <f>'ΑΝΤΑΓΩΝΙΣΤΙΚΟΤΗΤΑ 05'!H13</f>
        <v>487493716</v>
      </c>
      <c r="J7" s="21">
        <f aca="true" t="shared" si="0" ref="J7:J14">SUM(D7:I7)</f>
        <v>3968544746</v>
      </c>
      <c r="K7" s="22" t="s">
        <v>28</v>
      </c>
      <c r="L7" s="20">
        <f>'ΑΝΤΑΓΩΝΙΣΤΙΚΟΤΗΤΑ 05'!I52</f>
        <v>150953413</v>
      </c>
    </row>
    <row r="8" spans="3:12" s="18" customFormat="1" ht="12.75">
      <c r="C8" s="18" t="s">
        <v>9</v>
      </c>
      <c r="D8" s="20">
        <f>'ΑΝΤΑΓΩΝΙΣΤΙΚΟΤΗΤΑ 05'!C18</f>
        <v>6232000</v>
      </c>
      <c r="E8" s="20">
        <f>'ΑΝΤΑΓΩΝΙΣΤΙΚΟΤΗΤΑ 05'!D18</f>
        <v>8655785</v>
      </c>
      <c r="F8" s="20">
        <f>'ΑΝΤΑΓΩΝΙΣΤΙΚΟΤΗΤΑ 05'!E18</f>
        <v>7986579</v>
      </c>
      <c r="G8" s="20">
        <f>'ΑΝΤΑΓΩΝΙΣΤΙΚΟΤΗΤΑ 05'!F18</f>
        <v>13819571</v>
      </c>
      <c r="H8" s="20">
        <f>'ΑΝΤΑΓΩΝΙΣΤΙΚΟΤΗΤΑ 05'!G18</f>
        <v>2450903</v>
      </c>
      <c r="I8" s="20">
        <f>'ΑΝΤΑΓΩΝΙΣΤΙΚΟΤΗΤΑ 05'!H18</f>
        <v>8198638</v>
      </c>
      <c r="J8" s="21">
        <f t="shared" si="0"/>
        <v>47343476</v>
      </c>
      <c r="K8" s="22" t="s">
        <v>26</v>
      </c>
      <c r="L8" s="20">
        <f>'ΑΝΤΑΓΩΝΙΣΤΙΚΟΤΗΤΑ 05'!I53</f>
        <v>1040999824</v>
      </c>
    </row>
    <row r="9" spans="3:12" s="18" customFormat="1" ht="11.25" customHeight="1">
      <c r="C9" s="18" t="s">
        <v>10</v>
      </c>
      <c r="D9" s="20">
        <f>'ΑΝΤΑΓΩΝΙΣΤΙΚΟΤΗΤΑ 05'!C23</f>
        <v>76206041</v>
      </c>
      <c r="E9" s="20">
        <f>'ΑΝΤΑΓΩΝΙΣΤΙΚΟΤΗΤΑ 05'!D23</f>
        <v>95726491</v>
      </c>
      <c r="F9" s="20">
        <f>'ΑΝΤΑΓΩΝΙΣΤΙΚΟΤΗΤΑ 05'!E23</f>
        <v>85903113</v>
      </c>
      <c r="G9" s="20">
        <f>'ΑΝΤΑΓΩΝΙΣΤΙΚΟΤΗΤΑ 05'!F23</f>
        <v>101660673</v>
      </c>
      <c r="H9" s="20">
        <f>'ΑΝΤΑΓΩΝΙΣΤΙΚΟΤΗΤΑ 05'!G23</f>
        <v>56185984</v>
      </c>
      <c r="I9" s="20">
        <f>'ΑΝΤΑΓΩΝΙΣΤΙΚΟΤΗΤΑ 05'!H23</f>
        <v>10863668</v>
      </c>
      <c r="J9" s="21">
        <f t="shared" si="0"/>
        <v>426545970</v>
      </c>
      <c r="K9" s="22" t="s">
        <v>5</v>
      </c>
      <c r="L9" s="20">
        <f>'ΑΝΤΑΓΩΝΙΣΤΙΚΟΤΗΤΑ 05'!I54</f>
        <v>3032066603</v>
      </c>
    </row>
    <row r="10" spans="3:10" s="18" customFormat="1" ht="12.75" customHeight="1">
      <c r="C10" s="18" t="s">
        <v>11</v>
      </c>
      <c r="D10" s="20">
        <f>'ΑΝΤΑΓΩΝΙΣΤΙΚΟΤΗΤΑ 05'!C28</f>
        <v>20678926</v>
      </c>
      <c r="E10" s="20">
        <f>'ΑΝΤΑΓΩΝΙΣΤΙΚΟΤΗΤΑ 05'!D28</f>
        <v>36853812</v>
      </c>
      <c r="F10" s="20">
        <f>'ΑΝΤΑΓΩΝΙΣΤΙΚΟΤΗΤΑ 05'!E28</f>
        <v>29646239</v>
      </c>
      <c r="G10" s="20">
        <f>'ΑΝΤΑΓΩΝΙΣΤΙΚΟΤΗΤΑ 05'!F28</f>
        <v>56457974</v>
      </c>
      <c r="H10" s="20">
        <f>'ΑΝΤΑΓΩΝΙΣΤΙΚΟΤΗΤΑ 05'!G28</f>
        <v>13700905</v>
      </c>
      <c r="I10" s="20">
        <f>'ΑΝΤΑΓΩΝΙΣΤΙΚΟΤΗΤΑ 05'!H28</f>
        <v>8118630</v>
      </c>
      <c r="J10" s="21">
        <f t="shared" si="0"/>
        <v>165456486</v>
      </c>
    </row>
    <row r="11" spans="3:10" s="18" customFormat="1" ht="12.75">
      <c r="C11" s="18" t="s">
        <v>12</v>
      </c>
      <c r="D11" s="20">
        <f>'ΑΝΤΑΓΩΝΙΣΤΙΚΟΤΗΤΑ 05'!C33</f>
        <v>181345000</v>
      </c>
      <c r="E11" s="20">
        <f>'ΑΝΤΑΓΩΝΙΣΤΙΚΟΤΗΤΑ 05'!D33</f>
        <v>198216147</v>
      </c>
      <c r="F11" s="20">
        <f>'ΑΝΤΑΓΩΝΙΣΤΙΚΟΤΗΤΑ 05'!E33</f>
        <v>190999363</v>
      </c>
      <c r="G11" s="20">
        <f>'ΑΝΤΑΓΩΝΙΣΤΙΚΟΤΗΤΑ 05'!F33</f>
        <v>38578778</v>
      </c>
      <c r="H11" s="20">
        <f>'ΑΝΤΑΓΩΝΙΣΤΙΚΟΤΗΤΑ 05'!G33</f>
        <v>37794929</v>
      </c>
      <c r="I11" s="20">
        <f>'ΑΝΤΑΓΩΝΙΣΤΙΚΟΤΗΤΑ 05'!H33</f>
        <v>57064261</v>
      </c>
      <c r="J11" s="21">
        <f t="shared" si="0"/>
        <v>703998478</v>
      </c>
    </row>
    <row r="12" spans="3:10" s="18" customFormat="1" ht="12.75">
      <c r="C12" s="18" t="s">
        <v>13</v>
      </c>
      <c r="D12" s="20">
        <f>'ΑΝΤΑΓΩΝΙΣΤΙΚΟΤΗΤΑ 05'!C38</f>
        <v>87724000</v>
      </c>
      <c r="E12" s="20">
        <f>'ΑΝΤΑΓΩΝΙΣΤΙΚΟΤΗΤΑ 05'!D38</f>
        <v>73525600</v>
      </c>
      <c r="F12" s="20">
        <f>'ΑΝΤΑΓΩΝΙΣΤΙΚΟΤΗΤΑ 05'!E38</f>
        <v>68865600</v>
      </c>
      <c r="G12" s="20">
        <f>'ΑΝΤΑΓΩΝΙΣΤΙΚΟΤΗΤΑ 05'!F38</f>
        <v>55640071</v>
      </c>
      <c r="H12" s="20">
        <f>'ΑΝΤΑΓΩΝΙΣΤΙΚΟΤΗΤΑ 05'!G38</f>
        <v>24288995</v>
      </c>
      <c r="I12" s="20">
        <f>'ΑΝΤΑΓΩΝΙΣΤΙΚΟΤΗΤΑ 05'!H38</f>
        <v>14721701</v>
      </c>
      <c r="J12" s="21">
        <f t="shared" si="0"/>
        <v>324765967</v>
      </c>
    </row>
    <row r="13" spans="3:10" s="18" customFormat="1" ht="12.75">
      <c r="C13" s="18" t="s">
        <v>14</v>
      </c>
      <c r="D13" s="20">
        <f>'ΑΝΤΑΓΩΝΙΣΤΙΚΟΤΗΤΑ 05'!C43</f>
        <v>31657706</v>
      </c>
      <c r="E13" s="20">
        <f>'ΑΝΤΑΓΩΝΙΣΤΙΚΟΤΗΤΑ 05'!D43</f>
        <v>38474156</v>
      </c>
      <c r="F13" s="20">
        <f>'ΑΝΤΑΓΩΝΙΣΤΙΚΟΤΗΤΑ 05'!E43</f>
        <v>38555180</v>
      </c>
      <c r="G13" s="20">
        <f>'ΑΝΤΑΓΩΝΙΣΤΙΚΟΤΗΤΑ 05'!F43</f>
        <v>36225370</v>
      </c>
      <c r="H13" s="20">
        <f>'ΑΝΤΑΓΩΝΙΣΤΙΚΟΤΗΤΑ 05'!G43</f>
        <v>32380378</v>
      </c>
      <c r="I13" s="20">
        <f>'ΑΝΤΑΓΩΝΙΣΤΙΚΟΤΗΤΑ 05'!H43</f>
        <v>31076219</v>
      </c>
      <c r="J13" s="21">
        <f t="shared" si="0"/>
        <v>208369009</v>
      </c>
    </row>
    <row r="14" spans="3:10" s="18" customFormat="1" ht="12" customHeight="1">
      <c r="C14" s="18" t="s">
        <v>15</v>
      </c>
      <c r="D14" s="20">
        <f>'ΑΝΤΑΓΩΝΙΣΤΙΚΟΤΗΤΑ 05'!C49</f>
        <v>19384762</v>
      </c>
      <c r="E14" s="20">
        <f>'ΑΝΤΑΓΩΝΙΣΤΙΚΟΤΗΤΑ 05'!D49</f>
        <v>20040571</v>
      </c>
      <c r="F14" s="20">
        <f>'ΑΝΤΑΓΩΝΙΣΤΙΚΟΤΗΤΑ 05'!E49</f>
        <v>22269143</v>
      </c>
      <c r="G14" s="20">
        <f>'ΑΝΤΑΓΩΝΙΣΤΙΚΟΤΗΤΑ 05'!F49</f>
        <v>16749143</v>
      </c>
      <c r="H14" s="20">
        <f>'ΑΝΤΑΓΩΝΙΣΤΙΚΟΤΗΤΑ 05'!G49</f>
        <v>13189896</v>
      </c>
      <c r="I14" s="20">
        <f>'ΑΝΤΑΓΩΝΙΣΤΙΚΟΤΗΤΑ 05'!H49</f>
        <v>2921601</v>
      </c>
      <c r="J14" s="21">
        <f t="shared" si="0"/>
        <v>94555116</v>
      </c>
    </row>
    <row r="15" ht="12.75" customHeight="1"/>
    <row r="16" spans="10:11" ht="12.75">
      <c r="J16" s="34">
        <f>SUM(J6:J14)</f>
        <v>6050518360</v>
      </c>
      <c r="K16" s="34"/>
    </row>
    <row r="19" ht="5.25" customHeight="1"/>
    <row r="20" ht="12.75" customHeight="1"/>
    <row r="24" ht="5.25" customHeight="1"/>
    <row r="25" ht="12.75" customHeight="1"/>
    <row r="29" ht="6" customHeight="1"/>
    <row r="30" ht="12.75" customHeight="1"/>
    <row r="34" ht="6.75" customHeight="1"/>
    <row r="35" ht="12.75" customHeight="1"/>
    <row r="39" ht="6" customHeight="1"/>
    <row r="40" ht="12.75" customHeight="1"/>
    <row r="44" ht="4.5" customHeight="1"/>
    <row r="45" ht="12.75" customHeight="1"/>
    <row r="49" ht="5.2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">
    <mergeCell ref="J16:K16"/>
  </mergeCells>
  <printOptions horizontalCentered="1"/>
  <pageMargins left="0.27" right="0.35" top="0.28" bottom="0.14" header="0.23" footer="0.1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2006-06-13T09:02:03Z</cp:lastPrinted>
  <dcterms:created xsi:type="dcterms:W3CDTF">2002-04-19T07:47:27Z</dcterms:created>
  <dcterms:modified xsi:type="dcterms:W3CDTF">2009-06-01T11:29:02Z</dcterms:modified>
  <cp:category/>
  <cp:version/>
  <cp:contentType/>
  <cp:contentStatus/>
</cp:coreProperties>
</file>